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gulatory.nfpower.nf.ca/FP/rr/2024NPRRBA/Project Documents/QA/NLH/NLH-NP-002/"/>
    </mc:Choice>
  </mc:AlternateContent>
  <xr:revisionPtr revIDLastSave="0" documentId="13_ncr:1_{2BD96589-E506-4234-879A-4E4C42F6D97C}" xr6:coauthVersionLast="36" xr6:coauthVersionMax="36" xr10:uidLastSave="{00000000-0000-0000-0000-000000000000}"/>
  <bookViews>
    <workbookView xWindow="0" yWindow="0" windowWidth="28800" windowHeight="11325" xr2:uid="{3730F34B-4722-4F8D-85EC-F0603BC6138B}"/>
  </bookViews>
  <sheets>
    <sheet name="Appendix D-1" sheetId="1" r:id="rId1"/>
  </sheets>
  <definedNames>
    <definedName name="_xlnm.Print_Area" localSheetId="0">'Appendix D-1'!$A$1:$G$47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E23" i="1" l="1"/>
  <c r="E20" i="1"/>
  <c r="E1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E12" i="1"/>
  <c r="E24" i="1" l="1"/>
  <c r="E14" i="1"/>
  <c r="E26" i="1" l="1"/>
  <c r="E29" i="1" s="1"/>
  <c r="E33" i="1" s="1"/>
</calcChain>
</file>

<file path=xl/sharedStrings.xml><?xml version="1.0" encoding="utf-8"?>
<sst xmlns="http://schemas.openxmlformats.org/spreadsheetml/2006/main" count="30" uniqueCount="30">
  <si>
    <t>($000s)</t>
  </si>
  <si>
    <t>Before</t>
  </si>
  <si>
    <t xml:space="preserve"> Recovery</t>
  </si>
  <si>
    <t>Revenue</t>
  </si>
  <si>
    <t>Purchased power expense</t>
  </si>
  <si>
    <t>Contribution</t>
  </si>
  <si>
    <t>Other revenue</t>
  </si>
  <si>
    <t>Other expenses:</t>
  </si>
  <si>
    <t xml:space="preserve">  Operating expenses</t>
  </si>
  <si>
    <t xml:space="preserve">  Employee future benefit costs</t>
  </si>
  <si>
    <t xml:space="preserve">  Deferred cost recoveries and amortizations</t>
  </si>
  <si>
    <t xml:space="preserve">  Depreciation</t>
  </si>
  <si>
    <t xml:space="preserve">  Finance charges</t>
  </si>
  <si>
    <t>Income before income taxes</t>
  </si>
  <si>
    <t>Earnings applicable to common shares</t>
  </si>
  <si>
    <t xml:space="preserve"> </t>
  </si>
  <si>
    <t>Regulated Return on Equity</t>
  </si>
  <si>
    <t>Newfoundland Power - 2024 Rate of Return on Rate Base Application</t>
  </si>
  <si>
    <t>Page 1 of 1</t>
  </si>
  <si>
    <t>Rate of Return on Rate Base (%)</t>
  </si>
  <si>
    <t>Based on Requested Scenario</t>
  </si>
  <si>
    <r>
      <t>Return on Rate Base</t>
    </r>
    <r>
      <rPr>
        <vertAlign val="superscript"/>
        <sz val="11"/>
        <color theme="1"/>
        <rFont val="Times New Roman"/>
        <family val="1"/>
      </rPr>
      <t>2</t>
    </r>
  </si>
  <si>
    <r>
      <t>Income taxes</t>
    </r>
    <r>
      <rPr>
        <vertAlign val="superscript"/>
        <sz val="11"/>
        <color theme="1"/>
        <rFont val="Times New Roman"/>
        <family val="1"/>
      </rPr>
      <t>1</t>
    </r>
  </si>
  <si>
    <r>
      <rPr>
        <b/>
        <i/>
        <sz val="12"/>
        <color theme="1"/>
        <rFont val="Times New Roman"/>
        <family val="1"/>
      </rPr>
      <t>Pro Forma</t>
    </r>
    <r>
      <rPr>
        <b/>
        <sz val="12"/>
        <color theme="1"/>
        <rFont val="Times New Roman"/>
        <family val="1"/>
      </rPr>
      <t xml:space="preserve"> 2024 Forecast Statement of Income</t>
    </r>
  </si>
  <si>
    <t>2024PF</t>
  </si>
  <si>
    <r>
      <rPr>
        <i/>
        <sz val="9"/>
        <color theme="1"/>
        <rFont val="Times New Roman"/>
        <family val="1"/>
      </rPr>
      <t>Appendix D</t>
    </r>
    <r>
      <rPr>
        <sz val="9"/>
        <color theme="1"/>
        <rFont val="Times New Roman"/>
        <family val="1"/>
      </rPr>
      <t>, page 3 of 3 of $41,628.</t>
    </r>
  </si>
  <si>
    <t>NLH-NP-002, Attachment A</t>
  </si>
  <si>
    <t>Newfoundland Power Inc.</t>
  </si>
  <si>
    <r>
      <t xml:space="preserve">Assumes </t>
    </r>
    <r>
      <rPr>
        <i/>
        <sz val="9"/>
        <color theme="1"/>
        <rFont val="Times New Roman"/>
        <family val="1"/>
      </rPr>
      <t>pro forma</t>
    </r>
    <r>
      <rPr>
        <sz val="9"/>
        <color theme="1"/>
        <rFont val="Times New Roman"/>
        <family val="1"/>
      </rPr>
      <t>changes to operating expenses are tax applicable.</t>
    </r>
  </si>
  <si>
    <r>
      <t xml:space="preserve">Calculated as: Earnings from above of $46,721 + Finance Charges from 2024 </t>
    </r>
    <r>
      <rPr>
        <i/>
        <sz val="9"/>
        <color theme="1"/>
        <rFont val="Times New Roman"/>
        <family val="1"/>
      </rPr>
      <t xml:space="preserve">Rate of Return on Rate Base,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</si>
</sst>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4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1.5"/>
      <name val="Times New Roman"/>
      <family val="1"/>
    </font>
    <font>
      <sz val="11"/>
      <color rgb="FFFF0000"/>
      <name val="Times New Roman"/>
      <family val="1"/>
    </font>
    <font>
      <sz val="11.5"/>
      <color rgb="FFFF0000"/>
      <name val="Times New Roman"/>
      <family val="1"/>
    </font>
    <font>
      <sz val="11.5"/>
      <color theme="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vertAlign val="superscript"/>
      <sz val="9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i/>
      <sz val="12"/>
      <name val="Times New Roman"/>
      <family val="1"/>
    </font>
    <font>
      <vertAlign val="superscript"/>
      <sz val="9"/>
      <color theme="1"/>
      <name val="Times New Roman"/>
      <family val="1"/>
    </font>
    <font>
      <b/>
      <i/>
      <sz val="12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i/>
      <sz val="9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2" fillId="0" borderId="1" xfId="0" applyFont="1" applyFill="1" applyBorder="1"/>
    <xf numFmtId="0" fontId="5" fillId="0" borderId="1" xfId="0" applyFont="1" applyFill="1" applyBorder="1" applyAlignment="1">
      <alignment horizontal="right"/>
    </xf>
    <xf numFmtId="0" fontId="6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Fill="1" applyBorder="1"/>
    <xf numFmtId="0" fontId="4" fillId="0" borderId="0" xfId="0" applyFont="1" applyFill="1" applyBorder="1" applyAlignment="1">
      <alignment horizontal="right"/>
    </xf>
    <xf numFmtId="0" fontId="0" fillId="0" borderId="0" xfId="0" applyFont="1"/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9" fillId="0" borderId="0" xfId="0" applyFont="1"/>
    <xf numFmtId="0" fontId="8" fillId="0" borderId="0" xfId="0" applyFont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Fill="1"/>
    <xf numFmtId="164" fontId="6" fillId="0" borderId="0" xfId="1" applyNumberFormat="1" applyFont="1" applyFill="1" applyBorder="1"/>
    <xf numFmtId="164" fontId="6" fillId="0" borderId="0" xfId="0" applyNumberFormat="1" applyFont="1" applyFill="1" applyBorder="1"/>
    <xf numFmtId="164" fontId="6" fillId="0" borderId="2" xfId="1" applyNumberFormat="1" applyFont="1" applyFill="1" applyBorder="1"/>
    <xf numFmtId="164" fontId="6" fillId="0" borderId="1" xfId="1" applyNumberFormat="1" applyFont="1" applyFill="1" applyBorder="1"/>
    <xf numFmtId="164" fontId="13" fillId="0" borderId="0" xfId="0" applyNumberFormat="1" applyFont="1" applyFill="1" applyBorder="1"/>
    <xf numFmtId="164" fontId="9" fillId="0" borderId="0" xfId="1" applyNumberFormat="1" applyFont="1" applyFill="1" applyBorder="1"/>
    <xf numFmtId="164" fontId="14" fillId="0" borderId="0" xfId="0" applyNumberFormat="1" applyFont="1" applyFill="1" applyBorder="1" applyAlignment="1">
      <alignment horizontal="left"/>
    </xf>
    <xf numFmtId="0" fontId="13" fillId="0" borderId="0" xfId="0" applyFont="1" applyFill="1" applyBorder="1"/>
    <xf numFmtId="0" fontId="14" fillId="0" borderId="0" xfId="0" applyFont="1" applyFill="1" applyBorder="1" applyAlignment="1">
      <alignment horizontal="left"/>
    </xf>
    <xf numFmtId="164" fontId="8" fillId="0" borderId="0" xfId="1" applyNumberFormat="1" applyFont="1" applyFill="1" applyBorder="1"/>
    <xf numFmtId="0" fontId="6" fillId="0" borderId="0" xfId="0" applyFont="1" applyFill="1" applyBorder="1"/>
    <xf numFmtId="10" fontId="6" fillId="0" borderId="0" xfId="2" applyNumberFormat="1" applyFont="1" applyFill="1" applyBorder="1"/>
    <xf numFmtId="0" fontId="15" fillId="0" borderId="0" xfId="0" applyFont="1" applyFill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0" xfId="0" applyFont="1" applyBorder="1"/>
    <xf numFmtId="0" fontId="8" fillId="0" borderId="0" xfId="0" applyFont="1"/>
    <xf numFmtId="164" fontId="16" fillId="0" borderId="0" xfId="1" applyNumberFormat="1" applyFont="1" applyBorder="1"/>
    <xf numFmtId="164" fontId="10" fillId="0" borderId="0" xfId="1" applyNumberFormat="1" applyFont="1" applyFill="1" applyBorder="1"/>
    <xf numFmtId="164" fontId="17" fillId="0" borderId="0" xfId="1" applyNumberFormat="1" applyFont="1" applyBorder="1"/>
    <xf numFmtId="164" fontId="9" fillId="0" borderId="3" xfId="1" applyNumberFormat="1" applyFont="1" applyFill="1" applyBorder="1"/>
    <xf numFmtId="0" fontId="13" fillId="0" borderId="4" xfId="0" applyFont="1" applyFill="1" applyBorder="1"/>
    <xf numFmtId="0" fontId="18" fillId="0" borderId="0" xfId="4" applyNumberFormat="1" applyFont="1" applyFill="1" applyBorder="1" applyAlignment="1">
      <alignment horizontal="right" vertical="top"/>
    </xf>
    <xf numFmtId="164" fontId="16" fillId="0" borderId="0" xfId="1" applyNumberFormat="1" applyFont="1" applyFill="1" applyBorder="1"/>
    <xf numFmtId="0" fontId="16" fillId="0" borderId="0" xfId="4" applyFont="1" applyFill="1" applyBorder="1"/>
    <xf numFmtId="0" fontId="19" fillId="0" borderId="0" xfId="0" applyFont="1"/>
    <xf numFmtId="0" fontId="19" fillId="0" borderId="0" xfId="0" applyFont="1" applyBorder="1"/>
    <xf numFmtId="0" fontId="20" fillId="0" borderId="0" xfId="0" applyFont="1" applyFill="1" applyBorder="1"/>
    <xf numFmtId="0" fontId="13" fillId="0" borderId="0" xfId="0" applyFont="1" applyFill="1"/>
    <xf numFmtId="0" fontId="21" fillId="0" borderId="5" xfId="0" applyFont="1" applyBorder="1"/>
    <xf numFmtId="0" fontId="11" fillId="0" borderId="5" xfId="0" applyFont="1" applyBorder="1"/>
    <xf numFmtId="0" fontId="11" fillId="0" borderId="5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9" fillId="0" borderId="0" xfId="0" applyFont="1" applyAlignment="1">
      <alignment wrapText="1"/>
    </xf>
    <xf numFmtId="0" fontId="6" fillId="0" borderId="0" xfId="0" applyFont="1"/>
    <xf numFmtId="0" fontId="22" fillId="0" borderId="0" xfId="0" applyFont="1"/>
    <xf numFmtId="0" fontId="23" fillId="0" borderId="1" xfId="0" quotePrefix="1" applyFont="1" applyBorder="1" applyAlignment="1">
      <alignment horizontal="left"/>
    </xf>
    <xf numFmtId="0" fontId="7" fillId="0" borderId="0" xfId="0" applyFont="1" applyAlignment="1"/>
    <xf numFmtId="10" fontId="9" fillId="0" borderId="0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</cellXfs>
  <cellStyles count="5">
    <cellStyle name="Comma" xfId="1" builtinId="3"/>
    <cellStyle name="Comma 101 2" xfId="3" xr:uid="{1C02199B-0544-4CCF-B727-A08DA87DA181}"/>
    <cellStyle name="Normal" xfId="0" builtinId="0"/>
    <cellStyle name="Normal 102" xfId="4" xr:uid="{5D464EBB-8C27-4917-B4E4-9374D2886A1E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A6D95-0F27-4D9F-B421-07DEE6A9942B}">
  <sheetPr>
    <pageSetUpPr fitToPage="1"/>
  </sheetPr>
  <dimension ref="A1:I52"/>
  <sheetViews>
    <sheetView tabSelected="1" zoomScale="80" zoomScaleNormal="80" workbookViewId="0">
      <selection activeCell="L27" sqref="L27"/>
    </sheetView>
  </sheetViews>
  <sheetFormatPr defaultColWidth="9.140625" defaultRowHeight="15" x14ac:dyDescent="0.25"/>
  <cols>
    <col min="1" max="1" width="4" style="4" customWidth="1"/>
    <col min="2" max="2" width="2.5703125" style="4" customWidth="1"/>
    <col min="3" max="3" width="63.28515625" style="4" customWidth="1"/>
    <col min="4" max="4" width="6.140625" style="4" customWidth="1"/>
    <col min="5" max="5" width="12" style="4" bestFit="1" customWidth="1"/>
    <col min="6" max="6" width="3.85546875" style="4" customWidth="1"/>
    <col min="7" max="7" width="2.42578125" style="4" customWidth="1"/>
    <col min="8" max="8" width="13.140625" style="4" bestFit="1" customWidth="1"/>
    <col min="9" max="16384" width="9.140625" style="4"/>
  </cols>
  <sheetData>
    <row r="1" spans="1:9" ht="18.75" x14ac:dyDescent="0.3">
      <c r="A1"/>
      <c r="B1"/>
      <c r="C1" s="52"/>
      <c r="D1" s="1"/>
      <c r="E1" s="2"/>
      <c r="F1" s="2"/>
      <c r="G1" s="3" t="s">
        <v>26</v>
      </c>
    </row>
    <row r="2" spans="1:9" ht="18.75" x14ac:dyDescent="0.3">
      <c r="A2"/>
      <c r="B2"/>
      <c r="C2" s="5"/>
      <c r="D2" s="5"/>
      <c r="E2" s="6"/>
      <c r="F2" s="6"/>
      <c r="G2" s="7"/>
    </row>
    <row r="3" spans="1:9" ht="18.75" x14ac:dyDescent="0.3">
      <c r="A3"/>
      <c r="B3"/>
      <c r="C3" s="56" t="s">
        <v>27</v>
      </c>
      <c r="D3" s="57"/>
      <c r="E3" s="57"/>
      <c r="F3" s="6"/>
      <c r="G3" s="7"/>
    </row>
    <row r="4" spans="1:9" ht="15.75" x14ac:dyDescent="0.25">
      <c r="A4" s="8"/>
      <c r="B4" s="8"/>
      <c r="C4" s="55" t="s">
        <v>23</v>
      </c>
      <c r="D4" s="55"/>
      <c r="E4" s="55"/>
      <c r="F4" s="53"/>
      <c r="G4" s="53"/>
    </row>
    <row r="5" spans="1:9" ht="15.75" x14ac:dyDescent="0.25">
      <c r="A5" s="8"/>
      <c r="B5" s="8"/>
      <c r="C5" s="55" t="s">
        <v>20</v>
      </c>
      <c r="D5" s="55"/>
      <c r="E5" s="55"/>
      <c r="F5" s="53"/>
      <c r="G5" s="53"/>
    </row>
    <row r="6" spans="1:9" ht="15.75" x14ac:dyDescent="0.25">
      <c r="A6" s="8"/>
      <c r="B6" s="8"/>
      <c r="C6" s="55" t="s">
        <v>0</v>
      </c>
      <c r="D6" s="55"/>
      <c r="E6" s="55"/>
      <c r="F6" s="53"/>
      <c r="G6" s="53"/>
    </row>
    <row r="7" spans="1:9" ht="15.75" x14ac:dyDescent="0.25">
      <c r="A7" s="8"/>
      <c r="B7" s="8"/>
      <c r="C7" s="9"/>
      <c r="D7" s="9"/>
      <c r="E7" s="9"/>
      <c r="F7" s="9"/>
      <c r="G7" s="9"/>
    </row>
    <row r="8" spans="1:9" ht="15.75" x14ac:dyDescent="0.25">
      <c r="A8" s="8"/>
      <c r="B8" s="8"/>
      <c r="C8" s="9"/>
      <c r="D8" s="9"/>
      <c r="E8" s="9" t="s">
        <v>24</v>
      </c>
      <c r="F8" s="9"/>
      <c r="G8" s="47"/>
    </row>
    <row r="9" spans="1:9" ht="15.75" x14ac:dyDescent="0.25">
      <c r="A9" s="8"/>
      <c r="B9" s="8"/>
      <c r="C9" s="9"/>
      <c r="D9" s="9"/>
      <c r="E9" s="9" t="s">
        <v>1</v>
      </c>
      <c r="F9" s="9"/>
      <c r="G9" s="47"/>
    </row>
    <row r="10" spans="1:9" ht="15.75" x14ac:dyDescent="0.25">
      <c r="A10" s="8"/>
      <c r="B10" s="8"/>
      <c r="C10" s="9"/>
      <c r="D10" s="9"/>
      <c r="E10" s="10" t="s">
        <v>2</v>
      </c>
      <c r="F10" s="9"/>
      <c r="G10" s="48"/>
    </row>
    <row r="11" spans="1:9" x14ac:dyDescent="0.25">
      <c r="A11" s="11"/>
      <c r="B11" s="11"/>
      <c r="C11" s="12"/>
      <c r="D11" s="12"/>
      <c r="E11" s="13"/>
      <c r="F11" s="13"/>
      <c r="G11" s="13"/>
    </row>
    <row r="12" spans="1:9" x14ac:dyDescent="0.25">
      <c r="A12" s="14">
        <v>1</v>
      </c>
      <c r="B12" s="14"/>
      <c r="C12" s="11" t="s">
        <v>3</v>
      </c>
      <c r="D12" s="15"/>
      <c r="E12" s="16">
        <f>777093+144</f>
        <v>777237</v>
      </c>
      <c r="F12" s="17"/>
      <c r="G12" s="16"/>
    </row>
    <row r="13" spans="1:9" x14ac:dyDescent="0.25">
      <c r="A13" s="14">
        <f>A12+1</f>
        <v>2</v>
      </c>
      <c r="B13" s="14"/>
      <c r="C13" s="11" t="s">
        <v>4</v>
      </c>
      <c r="D13" s="15"/>
      <c r="E13" s="16">
        <f>522703+118</f>
        <v>522821</v>
      </c>
      <c r="F13" s="16"/>
      <c r="G13" s="16"/>
    </row>
    <row r="14" spans="1:9" x14ac:dyDescent="0.25">
      <c r="A14" s="14">
        <f t="shared" ref="A14:A30" si="0">A13+1</f>
        <v>3</v>
      </c>
      <c r="B14" s="14"/>
      <c r="C14" s="11" t="s">
        <v>5</v>
      </c>
      <c r="D14" s="15"/>
      <c r="E14" s="18">
        <f>E12-E13</f>
        <v>254416</v>
      </c>
      <c r="F14" s="16"/>
      <c r="G14" s="16"/>
    </row>
    <row r="15" spans="1:9" x14ac:dyDescent="0.25">
      <c r="A15" s="14">
        <f t="shared" si="0"/>
        <v>4</v>
      </c>
      <c r="B15" s="14"/>
      <c r="C15" s="11"/>
      <c r="D15" s="15"/>
      <c r="E15" s="16"/>
      <c r="F15" s="16"/>
      <c r="G15" s="16"/>
    </row>
    <row r="16" spans="1:9" x14ac:dyDescent="0.25">
      <c r="A16" s="14">
        <f t="shared" si="0"/>
        <v>5</v>
      </c>
      <c r="B16" s="14"/>
      <c r="C16" s="11" t="s">
        <v>6</v>
      </c>
      <c r="D16" s="15"/>
      <c r="E16" s="19">
        <v>9789</v>
      </c>
      <c r="F16" s="16"/>
      <c r="G16" s="16"/>
      <c r="H16" s="21"/>
      <c r="I16" s="22"/>
    </row>
    <row r="17" spans="1:9" x14ac:dyDescent="0.25">
      <c r="A17" s="14">
        <f t="shared" si="0"/>
        <v>6</v>
      </c>
      <c r="B17" s="14"/>
      <c r="C17" s="11"/>
      <c r="D17" s="15"/>
      <c r="E17" s="16"/>
      <c r="F17" s="16"/>
      <c r="G17" s="16"/>
      <c r="H17" s="23"/>
      <c r="I17" s="24"/>
    </row>
    <row r="18" spans="1:9" x14ac:dyDescent="0.25">
      <c r="A18" s="14">
        <f t="shared" si="0"/>
        <v>7</v>
      </c>
      <c r="B18" s="14"/>
      <c r="C18" s="11" t="s">
        <v>7</v>
      </c>
      <c r="D18" s="15"/>
      <c r="E18" s="25"/>
      <c r="F18" s="16"/>
      <c r="G18" s="25"/>
      <c r="H18" s="23"/>
      <c r="I18" s="24"/>
    </row>
    <row r="19" spans="1:9" x14ac:dyDescent="0.25">
      <c r="A19" s="14">
        <f t="shared" si="0"/>
        <v>8</v>
      </c>
      <c r="B19" s="14"/>
      <c r="C19" s="11" t="s">
        <v>8</v>
      </c>
      <c r="D19" s="15"/>
      <c r="E19" s="16">
        <v>72963</v>
      </c>
      <c r="F19" s="16"/>
      <c r="G19" s="16"/>
      <c r="H19" s="27"/>
      <c r="I19" s="24"/>
    </row>
    <row r="20" spans="1:9" x14ac:dyDescent="0.25">
      <c r="A20" s="14">
        <f t="shared" si="0"/>
        <v>9</v>
      </c>
      <c r="B20" s="14"/>
      <c r="C20" s="11" t="s">
        <v>9</v>
      </c>
      <c r="D20" s="15"/>
      <c r="E20" s="16">
        <f>2977+33</f>
        <v>3010</v>
      </c>
      <c r="F20" s="16"/>
      <c r="G20" s="16"/>
      <c r="H20" s="23"/>
      <c r="I20" s="24"/>
    </row>
    <row r="21" spans="1:9" x14ac:dyDescent="0.25">
      <c r="A21" s="14">
        <f t="shared" si="0"/>
        <v>10</v>
      </c>
      <c r="B21" s="14"/>
      <c r="C21" s="11" t="s">
        <v>10</v>
      </c>
      <c r="D21" s="15"/>
      <c r="E21" s="21">
        <v>-240</v>
      </c>
      <c r="F21" s="16"/>
      <c r="G21" s="16"/>
      <c r="H21" s="16"/>
      <c r="I21" s="28"/>
    </row>
    <row r="22" spans="1:9" x14ac:dyDescent="0.25">
      <c r="A22" s="14">
        <f t="shared" si="0"/>
        <v>11</v>
      </c>
      <c r="B22" s="14"/>
      <c r="C22" s="11" t="s">
        <v>11</v>
      </c>
      <c r="D22" s="15"/>
      <c r="E22" s="16">
        <v>79557</v>
      </c>
      <c r="F22" s="16"/>
      <c r="G22" s="16"/>
      <c r="I22" s="29"/>
    </row>
    <row r="23" spans="1:9" x14ac:dyDescent="0.25">
      <c r="A23" s="14">
        <f t="shared" si="0"/>
        <v>12</v>
      </c>
      <c r="B23" s="14"/>
      <c r="C23" s="11" t="s">
        <v>12</v>
      </c>
      <c r="D23" s="11"/>
      <c r="E23" s="16">
        <f>41688+13</f>
        <v>41701</v>
      </c>
      <c r="F23" s="16"/>
      <c r="G23" s="16"/>
      <c r="I23" s="29"/>
    </row>
    <row r="24" spans="1:9" x14ac:dyDescent="0.25">
      <c r="A24" s="14">
        <f t="shared" si="0"/>
        <v>13</v>
      </c>
      <c r="B24" s="14"/>
      <c r="C24" s="11"/>
      <c r="D24" s="11"/>
      <c r="E24" s="18">
        <f>SUM(E19:E23)</f>
        <v>196991</v>
      </c>
      <c r="F24" s="16"/>
      <c r="G24" s="16"/>
      <c r="H24" s="30"/>
      <c r="I24" s="29"/>
    </row>
    <row r="25" spans="1:9" x14ac:dyDescent="0.25">
      <c r="A25" s="14">
        <f t="shared" si="0"/>
        <v>14</v>
      </c>
      <c r="B25" s="14"/>
      <c r="C25" s="11"/>
      <c r="D25" s="31"/>
      <c r="E25" s="25"/>
      <c r="F25" s="25"/>
      <c r="G25" s="25"/>
      <c r="H25" s="32"/>
      <c r="I25" s="29"/>
    </row>
    <row r="26" spans="1:9" x14ac:dyDescent="0.25">
      <c r="A26" s="14">
        <f t="shared" si="0"/>
        <v>15</v>
      </c>
      <c r="B26" s="14"/>
      <c r="C26" s="11" t="s">
        <v>13</v>
      </c>
      <c r="D26" s="11"/>
      <c r="E26" s="21">
        <f>E14+E16-E24</f>
        <v>67214</v>
      </c>
      <c r="F26" s="16"/>
      <c r="G26" s="16"/>
      <c r="H26" s="32"/>
      <c r="I26" s="29"/>
    </row>
    <row r="27" spans="1:9" ht="15" customHeight="1" x14ac:dyDescent="0.25">
      <c r="A27" s="14">
        <f t="shared" si="0"/>
        <v>16</v>
      </c>
      <c r="B27" s="14"/>
      <c r="C27" s="11" t="s">
        <v>22</v>
      </c>
      <c r="D27" s="31"/>
      <c r="E27" s="19">
        <f>18749+(78775-72963)*0.3</f>
        <v>20492.599999999999</v>
      </c>
      <c r="F27" s="33"/>
      <c r="G27" s="16"/>
      <c r="H27" s="34"/>
      <c r="I27" s="29"/>
    </row>
    <row r="28" spans="1:9" x14ac:dyDescent="0.25">
      <c r="A28" s="14">
        <f t="shared" si="0"/>
        <v>17</v>
      </c>
      <c r="B28" s="14"/>
      <c r="C28" s="11"/>
      <c r="D28" s="11"/>
      <c r="E28" s="20"/>
      <c r="F28" s="20"/>
      <c r="G28" s="20"/>
    </row>
    <row r="29" spans="1:9" ht="15" customHeight="1" thickBot="1" x14ac:dyDescent="0.3">
      <c r="A29" s="14">
        <f t="shared" si="0"/>
        <v>18</v>
      </c>
      <c r="B29" s="14"/>
      <c r="C29" s="11" t="s">
        <v>14</v>
      </c>
      <c r="D29" s="11"/>
      <c r="E29" s="35">
        <f>E26-E27</f>
        <v>46721.4</v>
      </c>
      <c r="F29" s="20"/>
      <c r="G29" s="21"/>
    </row>
    <row r="30" spans="1:9" x14ac:dyDescent="0.25">
      <c r="A30" s="14">
        <f t="shared" si="0"/>
        <v>19</v>
      </c>
      <c r="B30" s="14"/>
      <c r="C30" s="11"/>
      <c r="D30" s="11"/>
      <c r="E30" s="36"/>
      <c r="F30" s="23"/>
      <c r="G30" s="23"/>
      <c r="H30" s="4" t="s">
        <v>15</v>
      </c>
    </row>
    <row r="31" spans="1:9" x14ac:dyDescent="0.25">
      <c r="A31" s="14">
        <v>25</v>
      </c>
      <c r="B31" s="14"/>
      <c r="C31" s="11" t="s">
        <v>16</v>
      </c>
      <c r="D31" s="11"/>
      <c r="E31" s="54">
        <v>7.7299999999999994E-2</v>
      </c>
      <c r="F31" s="23"/>
      <c r="G31" s="23"/>
    </row>
    <row r="32" spans="1:9" x14ac:dyDescent="0.25">
      <c r="A32" s="14">
        <v>26</v>
      </c>
      <c r="B32" s="14"/>
      <c r="C32" s="49"/>
      <c r="D32" s="50"/>
      <c r="E32" s="17"/>
      <c r="F32" s="23"/>
      <c r="G32" s="23"/>
    </row>
    <row r="33" spans="1:7" ht="15" customHeight="1" x14ac:dyDescent="0.25">
      <c r="A33" s="14">
        <v>27</v>
      </c>
      <c r="B33" s="14"/>
      <c r="C33" s="49" t="s">
        <v>21</v>
      </c>
      <c r="D33" s="50"/>
      <c r="E33" s="17">
        <f>E29+41628</f>
        <v>88349.4</v>
      </c>
      <c r="F33" s="23"/>
      <c r="G33" s="23"/>
    </row>
    <row r="34" spans="1:7" x14ac:dyDescent="0.25">
      <c r="A34" s="14">
        <v>30</v>
      </c>
      <c r="B34" s="14"/>
      <c r="C34" s="4" t="s">
        <v>19</v>
      </c>
      <c r="E34" s="27">
        <v>6.5100000000000005E-2</v>
      </c>
      <c r="F34" s="23"/>
      <c r="G34" s="23"/>
    </row>
    <row r="35" spans="1:7" x14ac:dyDescent="0.25">
      <c r="A35" s="14"/>
      <c r="B35" s="14"/>
      <c r="C35" s="49"/>
      <c r="D35" s="50"/>
      <c r="E35" s="17"/>
      <c r="F35" s="23"/>
      <c r="G35" s="23"/>
    </row>
    <row r="36" spans="1:7" x14ac:dyDescent="0.25">
      <c r="A36" s="14"/>
      <c r="B36" s="14"/>
      <c r="C36" s="49"/>
      <c r="D36" s="50"/>
      <c r="E36" s="17"/>
      <c r="F36" s="23"/>
      <c r="G36" s="23"/>
    </row>
    <row r="37" spans="1:7" x14ac:dyDescent="0.25">
      <c r="A37" s="14"/>
      <c r="B37" s="14"/>
      <c r="C37" s="49"/>
      <c r="D37" s="50"/>
      <c r="E37" s="17"/>
      <c r="F37" s="23"/>
      <c r="G37" s="23"/>
    </row>
    <row r="38" spans="1:7" x14ac:dyDescent="0.25">
      <c r="A38" s="14"/>
      <c r="B38" s="14"/>
      <c r="C38" s="49"/>
      <c r="D38" s="50"/>
      <c r="E38" s="17"/>
      <c r="F38" s="23"/>
      <c r="G38" s="23"/>
    </row>
    <row r="39" spans="1:7" x14ac:dyDescent="0.25">
      <c r="A39" s="14"/>
      <c r="B39" s="14"/>
      <c r="C39" s="49"/>
      <c r="D39" s="50"/>
      <c r="E39" s="17"/>
      <c r="F39" s="23"/>
      <c r="G39" s="23"/>
    </row>
    <row r="40" spans="1:7" x14ac:dyDescent="0.25">
      <c r="A40" s="14"/>
      <c r="B40" s="14"/>
      <c r="C40" s="49"/>
      <c r="D40" s="50"/>
      <c r="E40" s="17"/>
      <c r="F40" s="23"/>
      <c r="G40" s="23"/>
    </row>
    <row r="41" spans="1:7" x14ac:dyDescent="0.25">
      <c r="B41" s="51">
        <v>1</v>
      </c>
      <c r="C41" s="40" t="s">
        <v>28</v>
      </c>
      <c r="F41" s="23"/>
      <c r="G41" s="27"/>
    </row>
    <row r="42" spans="1:7" x14ac:dyDescent="0.25">
      <c r="A42" s="14"/>
      <c r="B42" s="14"/>
      <c r="C42" s="40"/>
      <c r="D42" s="11"/>
      <c r="E42" s="23"/>
      <c r="F42" s="23"/>
      <c r="G42" s="23"/>
    </row>
    <row r="43" spans="1:7" x14ac:dyDescent="0.25">
      <c r="A43" s="37"/>
      <c r="B43" s="51">
        <v>2</v>
      </c>
      <c r="C43" s="40" t="s">
        <v>29</v>
      </c>
      <c r="D43" s="41"/>
      <c r="E43" s="38"/>
      <c r="F43" s="42"/>
      <c r="G43" s="38"/>
    </row>
    <row r="44" spans="1:7" x14ac:dyDescent="0.25">
      <c r="A44" s="37"/>
      <c r="B44" s="51"/>
      <c r="C44" s="40" t="s">
        <v>25</v>
      </c>
      <c r="D44" s="41"/>
      <c r="E44" s="38"/>
      <c r="F44" s="42"/>
      <c r="G44" s="38"/>
    </row>
    <row r="45" spans="1:7" x14ac:dyDescent="0.25">
      <c r="A45" s="37"/>
      <c r="B45" s="51"/>
      <c r="C45" s="40"/>
      <c r="D45" s="41"/>
      <c r="E45" s="38"/>
      <c r="F45" s="42"/>
      <c r="G45" s="38"/>
    </row>
    <row r="46" spans="1:7" x14ac:dyDescent="0.25">
      <c r="A46" s="11"/>
      <c r="B46" s="11"/>
      <c r="C46" s="39"/>
      <c r="D46" s="11"/>
      <c r="E46" s="43"/>
      <c r="F46" s="43"/>
      <c r="G46" s="43"/>
    </row>
    <row r="47" spans="1:7" ht="15.75" x14ac:dyDescent="0.25">
      <c r="A47" s="11"/>
      <c r="B47" s="11"/>
      <c r="C47" s="44" t="s">
        <v>17</v>
      </c>
      <c r="D47" s="45"/>
      <c r="E47" s="45"/>
      <c r="F47" s="44"/>
      <c r="G47" s="46" t="s">
        <v>18</v>
      </c>
    </row>
    <row r="48" spans="1:7" x14ac:dyDescent="0.25">
      <c r="C48" s="26"/>
      <c r="D48" s="26"/>
      <c r="E48" s="26"/>
      <c r="F48" s="26"/>
      <c r="G48" s="38"/>
    </row>
    <row r="49" spans="3:7" x14ac:dyDescent="0.25">
      <c r="C49" s="26"/>
      <c r="D49" s="26"/>
      <c r="E49" s="26"/>
      <c r="F49" s="26"/>
      <c r="G49" s="26"/>
    </row>
    <row r="50" spans="3:7" x14ac:dyDescent="0.25">
      <c r="C50" s="39"/>
      <c r="D50" s="26"/>
      <c r="E50" s="26"/>
      <c r="F50" s="26"/>
      <c r="G50" s="26"/>
    </row>
    <row r="51" spans="3:7" x14ac:dyDescent="0.25">
      <c r="C51" s="26"/>
      <c r="D51" s="26"/>
      <c r="E51" s="26"/>
      <c r="F51" s="26"/>
      <c r="G51" s="26"/>
    </row>
    <row r="52" spans="3:7" x14ac:dyDescent="0.25">
      <c r="C52" s="26"/>
      <c r="D52" s="26"/>
      <c r="E52" s="26"/>
      <c r="F52" s="26"/>
      <c r="G52" s="26"/>
    </row>
  </sheetData>
  <mergeCells count="4">
    <mergeCell ref="C4:E4"/>
    <mergeCell ref="C5:E5"/>
    <mergeCell ref="C6:E6"/>
    <mergeCell ref="C3:E3"/>
  </mergeCells>
  <printOptions horizontalCentered="1"/>
  <pageMargins left="0.7" right="0.7" top="0.75" bottom="0.75" header="0.3" footer="0.3"/>
  <pageSetup scale="9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C6CAD45671424BA6694AABC7DC4B14" ma:contentTypeVersion="2" ma:contentTypeDescription="Create a new document." ma:contentTypeScope="" ma:versionID="45cf80d653add96235b5c6e4e0a34ad0">
  <xsd:schema xmlns:xsd="http://www.w3.org/2001/XMLSchema" xmlns:xs="http://www.w3.org/2001/XMLSchema" xmlns:p="http://schemas.microsoft.com/office/2006/metadata/properties" xmlns:ns2="6f9ea703-ab45-4477-9266-642d01ff9fd5" targetNamespace="http://schemas.microsoft.com/office/2006/metadata/properties" ma:root="true" ma:fieldsID="7f282df01d199b562c722ee24e277f6e" ns2:_="">
    <xsd:import namespace="6f9ea703-ab45-4477-9266-642d01ff9fd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9ea703-ab45-4477-9266-642d01ff9fd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06B990-A79E-4730-9DC9-AC0416F2B8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9ea703-ab45-4477-9266-642d01ff9f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6562E6-D771-46D4-8E50-8E2DC6FB65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4B0323-238E-437D-8E1A-785F37CA748B}">
  <ds:schemaRefs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6f9ea703-ab45-4477-9266-642d01ff9fd5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Appendix D-1</vt:lpstr>
      <vt:lpstr>'Appendix D-1'!Print_Area</vt:lpstr>
    </vt:vector>
  </TitlesOfParts>
  <Company>Newfoundland Power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NLH-NP-002 Attachment A</dc:title>
  <dc:creator>Mugford, Chantelle</dc:creator>
  <cp:lastModifiedBy>Bown, Courtney</cp:lastModifiedBy>
  <cp:lastPrinted>2023-12-16T14:14:38Z</cp:lastPrinted>
  <dcterms:created xsi:type="dcterms:W3CDTF">2023-12-12T18:52:34Z</dcterms:created>
  <dcterms:modified xsi:type="dcterms:W3CDTF">2023-12-20T12:34:46Z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roject">
    <vt:lpwstr>2024 Return on Rate Base Application</vt:lpwstr>
  </property>
  <property fmtid="{D5CDD505-2E9C-101B-9397-08002B2CF9AE}" pid="3" name="Topic">
    <vt:lpwstr>61;#Rate Base|5164550c-7a2a-4080-8b7d-db1c684251ba</vt:lpwstr>
  </property>
  <property fmtid="{D5CDD505-2E9C-101B-9397-08002B2CF9AE}" pid="4" name="Year">
    <vt:lpwstr>2024</vt:lpwstr>
  </property>
  <property fmtid="{D5CDD505-2E9C-101B-9397-08002B2CF9AE}" pid="5" name="ContentTypeId">
    <vt:lpwstr>0x01010086C6CAD45671424BA6694AABC7DC4B14</vt:lpwstr>
  </property>
  <property fmtid="{D5CDD505-2E9C-101B-9397-08002B2CF9AE}" pid="6" name="TaxCatchAll">
    <vt:lpwstr>61;#Rate Base|5164550c-7a2a-4080-8b7d-db1c684251ba</vt:lpwstr>
  </property>
  <property fmtid="{D5CDD505-2E9C-101B-9397-08002B2CF9AE}" pid="7" name="TopicTaxHTField0">
    <vt:lpwstr>Rate Base|5164550c-7a2a-4080-8b7d-db1c684251ba</vt:lpwstr>
  </property>
</Properties>
</file>